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sakuhara\Documents\非常識な超Excel活用術\20200829_「経理×時間管理×Excel」セミナー\"/>
    </mc:Choice>
  </mc:AlternateContent>
  <xr:revisionPtr revIDLastSave="0" documentId="13_ncr:1_{0CCC70F0-80EF-46DA-A7FC-36EB76BC3F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日報" sheetId="1" r:id="rId1"/>
    <sheet name="ﾏｽﾀｰ" sheetId="2" r:id="rId2"/>
    <sheet name="集計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2" l="1"/>
  <c r="A3" i="15"/>
  <c r="A4" i="15" s="1"/>
  <c r="A5" i="15" s="1"/>
  <c r="C12" i="2" l="1"/>
  <c r="C13" i="2"/>
  <c r="C14" i="2"/>
  <c r="C15" i="2"/>
  <c r="C16" i="2"/>
  <c r="C17" i="2"/>
  <c r="C18" i="2"/>
  <c r="C19" i="2"/>
  <c r="C20" i="2"/>
  <c r="C21" i="2"/>
  <c r="C22" i="2"/>
  <c r="H2" i="1" l="1"/>
  <c r="H3" i="1"/>
  <c r="H4" i="1"/>
  <c r="D4" i="1" l="1"/>
  <c r="F4" i="1" s="1"/>
  <c r="C3" i="1"/>
  <c r="D3" i="1"/>
  <c r="F3" i="1" s="1"/>
  <c r="A2" i="1"/>
  <c r="F2" i="1"/>
  <c r="B2" i="1" l="1"/>
  <c r="C4" i="1"/>
  <c r="A3" i="1"/>
  <c r="B3" i="1" s="1"/>
  <c r="A4" i="1" l="1"/>
  <c r="C2" i="15" s="1"/>
  <c r="E2" i="15" l="1"/>
  <c r="C4" i="15"/>
  <c r="D5" i="15"/>
  <c r="D2" i="15"/>
  <c r="D3" i="15"/>
  <c r="C5" i="15"/>
  <c r="B4" i="15"/>
  <c r="E3" i="15"/>
  <c r="E5" i="15"/>
  <c r="B3" i="15"/>
  <c r="E4" i="15"/>
  <c r="C3" i="15"/>
  <c r="D4" i="15"/>
  <c r="B5" i="15"/>
  <c r="B2" i="15"/>
  <c r="B4" i="1"/>
  <c r="E2" i="2" l="1"/>
  <c r="D18" i="2"/>
  <c r="D2" i="2"/>
  <c r="D8" i="2"/>
  <c r="E21" i="2"/>
  <c r="E22" i="2"/>
  <c r="D6" i="2"/>
  <c r="E7" i="2"/>
  <c r="D19" i="2"/>
  <c r="E8" i="2"/>
  <c r="D4" i="2"/>
  <c r="D22" i="2"/>
  <c r="D9" i="2"/>
  <c r="D17" i="2"/>
  <c r="E6" i="2"/>
  <c r="D20" i="2"/>
  <c r="E3" i="2"/>
  <c r="D21" i="2"/>
  <c r="E17" i="2"/>
  <c r="E10" i="2"/>
  <c r="E13" i="2"/>
  <c r="D14" i="2"/>
  <c r="E14" i="2"/>
  <c r="D11" i="2"/>
  <c r="D3" i="2"/>
  <c r="D15" i="2"/>
  <c r="E19" i="2"/>
  <c r="E20" i="2"/>
  <c r="E4" i="2"/>
  <c r="E12" i="2"/>
  <c r="D7" i="2"/>
  <c r="E5" i="2"/>
  <c r="E18" i="2"/>
  <c r="D12" i="2"/>
  <c r="D16" i="2"/>
  <c r="D13" i="2"/>
  <c r="E15" i="2"/>
  <c r="E16" i="2"/>
  <c r="E11" i="2"/>
  <c r="D5" i="2"/>
  <c r="D10" i="2"/>
  <c r="E9" i="2"/>
  <c r="C5" i="2"/>
  <c r="F4" i="15" l="1"/>
  <c r="J4" i="15" s="1"/>
  <c r="F5" i="15"/>
  <c r="C10" i="2"/>
  <c r="H4" i="15" l="1"/>
  <c r="I4" i="15"/>
  <c r="G4" i="15"/>
  <c r="G5" i="15"/>
  <c r="H5" i="15"/>
  <c r="I5" i="15"/>
  <c r="J5" i="15"/>
  <c r="C3" i="2"/>
  <c r="C7" i="2" l="1"/>
  <c r="C4" i="2" l="1"/>
  <c r="C2" i="2" l="1"/>
  <c r="C6" i="2" l="1"/>
  <c r="C11" i="2"/>
  <c r="C8" i="2" l="1"/>
  <c r="C9" i="2"/>
  <c r="F2" i="15" l="1"/>
  <c r="F3" i="15" l="1"/>
  <c r="J3" i="15" s="1"/>
  <c r="I2" i="15"/>
  <c r="J2" i="15"/>
  <c r="H2" i="15"/>
  <c r="G2" i="15"/>
  <c r="G3" i="15" l="1"/>
  <c r="H3" i="15"/>
  <c r="I3" i="15"/>
</calcChain>
</file>

<file path=xl/sharedStrings.xml><?xml version="1.0" encoding="utf-8"?>
<sst xmlns="http://schemas.openxmlformats.org/spreadsheetml/2006/main" count="24" uniqueCount="23">
  <si>
    <t>日付</t>
    <rPh sb="0" eb="2">
      <t>ヒヅケ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</si>
  <si>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</si>
  <si>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</si>
  <si>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時間</t>
    <rPh sb="0" eb="2">
      <t>ジカン</t>
    </rPh>
    <phoneticPr fontId="1"/>
  </si>
  <si>
    <t>業務コード</t>
    <rPh sb="0" eb="2">
      <t>ギョウム</t>
    </rPh>
    <phoneticPr fontId="1"/>
  </si>
  <si>
    <t>業務内容</t>
    <rPh sb="0" eb="2">
      <t>ギョウム</t>
    </rPh>
    <rPh sb="2" eb="4">
      <t>ナイヨウ</t>
    </rPh>
    <phoneticPr fontId="1"/>
  </si>
  <si>
    <t>休憩</t>
    <rPh sb="0" eb="2">
      <t>キュウケイ</t>
    </rPh>
    <phoneticPr fontId="1"/>
  </si>
  <si>
    <t>詳細</t>
    <rPh sb="0" eb="2">
      <t>ショウサイ</t>
    </rPh>
    <phoneticPr fontId="1"/>
  </si>
  <si>
    <t>年月</t>
    <rPh sb="0" eb="2">
      <t>ネンゲツ</t>
    </rPh>
    <phoneticPr fontId="1"/>
  </si>
  <si>
    <t>年月+コード</t>
    <rPh sb="0" eb="2">
      <t>ネンゲツ</t>
    </rPh>
    <phoneticPr fontId="1"/>
  </si>
  <si>
    <t>合計</t>
    <rPh sb="0" eb="2">
      <t>ゴウケイ</t>
    </rPh>
    <phoneticPr fontId="1"/>
  </si>
  <si>
    <t>コード</t>
    <phoneticPr fontId="1"/>
  </si>
  <si>
    <t>第一領域</t>
  </si>
  <si>
    <t>重要緊急</t>
    <rPh sb="0" eb="2">
      <t>ジュウヨウ</t>
    </rPh>
    <rPh sb="2" eb="4">
      <t>キンキュウ</t>
    </rPh>
    <phoneticPr fontId="1"/>
  </si>
  <si>
    <t>第二領域</t>
  </si>
  <si>
    <t>第三領域</t>
    <rPh sb="0" eb="1">
      <t>ダイ</t>
    </rPh>
    <rPh sb="1" eb="2">
      <t>3</t>
    </rPh>
    <rPh sb="2" eb="4">
      <t>リョウイキ</t>
    </rPh>
    <phoneticPr fontId="1"/>
  </si>
  <si>
    <t>第四領域</t>
    <rPh sb="1" eb="2">
      <t>4</t>
    </rPh>
    <rPh sb="2" eb="4">
      <t>リョウイキ</t>
    </rPh>
    <phoneticPr fontId="1"/>
  </si>
  <si>
    <t>項目</t>
    <rPh sb="0" eb="2">
      <t>コウモク</t>
    </rPh>
    <phoneticPr fontId="1"/>
  </si>
  <si>
    <t>第一領域2</t>
  </si>
  <si>
    <t>第二領域3</t>
  </si>
  <si>
    <t>第三領域4</t>
    <rPh sb="0" eb="1">
      <t>ダイ34</t>
    </rPh>
    <phoneticPr fontId="1"/>
  </si>
  <si>
    <t>第四領域5</t>
    <rPh sb="0" eb="5">
      <t>45</t>
    </rPh>
    <phoneticPr fontId="1"/>
  </si>
  <si>
    <t>年月</t>
    <rPh sb="0" eb="2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</si>
</sst>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[h]:mm"/>
    <numFmt numFmtId="178" formatCode="yyyy&quot;年&quot;m&quot;月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14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56" fontId="0" fillId="0" borderId="0" xfId="0" applyNumberFormat="1" applyFill="1">
      <alignment vertical="center"/>
    </xf>
    <xf numFmtId="0" fontId="0" fillId="0" borderId="11" xfId="0" applyBorder="1">
      <alignment vertical="center"/>
    </xf>
    <xf numFmtId="0" fontId="0" fillId="0" borderId="0" xfId="0" applyFill="1" applyAlignment="1">
      <alignment horizontal="center" vertical="center"/>
    </xf>
    <xf numFmtId="177" fontId="23" fillId="34" borderId="11" xfId="0" applyNumberFormat="1" applyFont="1" applyFill="1" applyBorder="1">
      <alignment vertical="center"/>
    </xf>
    <xf numFmtId="10" fontId="23" fillId="33" borderId="11" xfId="0" applyNumberFormat="1" applyFont="1" applyFill="1" applyBorder="1">
      <alignment vertical="center"/>
    </xf>
    <xf numFmtId="0" fontId="4" fillId="33" borderId="0" xfId="0" applyNumberFormat="1" applyFont="1" applyFill="1" applyBorder="1" applyAlignment="1">
      <alignment horizontal="center" vertical="center" shrinkToFit="1"/>
    </xf>
    <xf numFmtId="0" fontId="5" fillId="33" borderId="1" xfId="0" applyNumberFormat="1" applyFont="1" applyFill="1" applyBorder="1" applyAlignment="1">
      <alignment horizontal="center" vertical="center" shrinkToFit="1"/>
    </xf>
    <xf numFmtId="0" fontId="3" fillId="33" borderId="12" xfId="0" applyNumberFormat="1" applyFont="1" applyFill="1" applyBorder="1">
      <alignment vertical="center"/>
    </xf>
    <xf numFmtId="0" fontId="3" fillId="33" borderId="13" xfId="0" applyNumberFormat="1" applyFont="1" applyFill="1" applyBorder="1">
      <alignment vertical="center"/>
    </xf>
    <xf numFmtId="10" fontId="23" fillId="33" borderId="15" xfId="0" applyNumberFormat="1" applyFont="1" applyFill="1" applyBorder="1">
      <alignment vertical="center"/>
    </xf>
    <xf numFmtId="177" fontId="23" fillId="34" borderId="20" xfId="0" applyNumberFormat="1" applyFont="1" applyFill="1" applyBorder="1">
      <alignment vertical="center"/>
    </xf>
    <xf numFmtId="10" fontId="23" fillId="33" borderId="20" xfId="0" applyNumberFormat="1" applyFont="1" applyFill="1" applyBorder="1">
      <alignment vertical="center"/>
    </xf>
    <xf numFmtId="10" fontId="23" fillId="33" borderId="21" xfId="0" applyNumberFormat="1" applyFont="1" applyFill="1" applyBorder="1">
      <alignment vertical="center"/>
    </xf>
    <xf numFmtId="0" fontId="24" fillId="0" borderId="16" xfId="0" applyFont="1" applyBorder="1">
      <alignment vertical="center"/>
    </xf>
    <xf numFmtId="0" fontId="25" fillId="34" borderId="17" xfId="0" applyFont="1" applyFill="1" applyBorder="1" applyAlignment="1">
      <alignment horizontal="center" vertical="center"/>
    </xf>
    <xf numFmtId="0" fontId="25" fillId="33" borderId="17" xfId="0" applyFont="1" applyFill="1" applyBorder="1" applyAlignment="1">
      <alignment horizontal="center" vertical="center"/>
    </xf>
    <xf numFmtId="0" fontId="25" fillId="33" borderId="18" xfId="0" applyFont="1" applyFill="1" applyBorder="1" applyAlignment="1">
      <alignment horizontal="center" vertical="center"/>
    </xf>
    <xf numFmtId="0" fontId="0" fillId="33" borderId="11" xfId="0" applyFill="1" applyBorder="1">
      <alignment vertical="center"/>
    </xf>
    <xf numFmtId="178" fontId="0" fillId="33" borderId="11" xfId="0" applyNumberFormat="1" applyFill="1" applyBorder="1">
      <alignment vertical="center"/>
    </xf>
    <xf numFmtId="177" fontId="0" fillId="33" borderId="11" xfId="0" applyNumberFormat="1" applyFill="1" applyBorder="1">
      <alignment vertical="center"/>
    </xf>
    <xf numFmtId="178" fontId="22" fillId="35" borderId="19" xfId="0" applyNumberFormat="1" applyFont="1" applyFill="1" applyBorder="1">
      <alignment vertical="center"/>
    </xf>
    <xf numFmtId="178" fontId="22" fillId="0" borderId="14" xfId="0" applyNumberFormat="1" applyFont="1" applyBorder="1">
      <alignment vertical="center"/>
    </xf>
    <xf numFmtId="178" fontId="0" fillId="0" borderId="11" xfId="0" applyNumberFormat="1" applyFill="1" applyBorder="1">
      <alignment vertical="center"/>
    </xf>
    <xf numFmtId="178" fontId="22" fillId="35" borderId="14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77" formatCode="[h]:mm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77" formatCode="[h]:mm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77" formatCode="[h]:mm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77" formatCode="[h]:mm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77" formatCode="[h]:mm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2"/>
        <charset val="128"/>
        <scheme val="minor"/>
      </font>
      <numFmt numFmtId="178" formatCode="yyyy&quot;年&quot;m&quot;月&quot;;@"/>
      <fill>
        <patternFill patternType="solid">
          <fgColor indexed="64"/>
          <bgColor rgb="FFFFFFCC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fill>
        <patternFill patternType="solid">
          <fgColor indexed="64"/>
          <bgColor theme="8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6" formatCode="h:mm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7" formatCode="[h]:mm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7" formatCode="[h]:mm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9" formatCode="yyyy/m/d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6" tint="0.39997558519241921"/>
        </top>
        <bottom/>
      </border>
    </dxf>
    <dxf>
      <border outline="0">
        <left style="thin">
          <color indexed="64"/>
        </left>
        <right style="thin">
          <color auto="1"/>
        </right>
        <top style="thin">
          <color theme="6" tint="0.39997558519241921"/>
        </top>
        <bottom style="thin">
          <color theme="6" tint="0.39997558519241921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テーブル8" displayName="テーブル8" ref="A1:J4" totalsRowShown="0" headerRowDxfId="27" dataDxfId="26" tableBorderDxfId="25">
  <autoFilter ref="A1:J4" xr:uid="{00000000-0009-0000-0100-000008000000}"/>
  <tableColumns count="10">
    <tableColumn id="1" xr3:uid="{00000000-0010-0000-0000-000001000000}" name="年月" dataDxfId="24">
      <calculatedColumnFormula>YEAR(日報!$C2)*100+MONTH(日報!$C2)</calculatedColumnFormula>
    </tableColumn>
    <tableColumn id="2" xr3:uid="{00000000-0010-0000-0000-000002000000}" name="年月+コード" dataDxfId="23">
      <calculatedColumnFormula>日報!$A2*1000+日報!$G2</calculatedColumnFormula>
    </tableColumn>
    <tableColumn id="3" xr3:uid="{00000000-0010-0000-0000-000003000000}" name="日付" dataDxfId="22">
      <calculatedColumnFormula>C1</calculatedColumnFormula>
    </tableColumn>
    <tableColumn id="4" xr3:uid="{00000000-0010-0000-0000-000004000000}" name="開始時間" dataDxfId="21">
      <calculatedColumnFormula>E1</calculatedColumnFormula>
    </tableColumn>
    <tableColumn id="5" xr3:uid="{00000000-0010-0000-0000-000005000000}" name="終了時間" dataDxfId="20"/>
    <tableColumn id="6" xr3:uid="{00000000-0010-0000-0000-000006000000}" name="時間" dataDxfId="19">
      <calculatedColumnFormula>IF(日報!$E2="","",日報!$E2-日報!$D2-INT(日報!$E2-日報!$D2))</calculatedColumnFormula>
    </tableColumn>
    <tableColumn id="7" xr3:uid="{00000000-0010-0000-0000-000007000000}" name="業務コード" dataDxfId="18"/>
    <tableColumn id="8" xr3:uid="{00000000-0010-0000-0000-000008000000}" name="業務内容" dataDxfId="17">
      <calculatedColumnFormula>IF(G2="","",VLOOKUP(G2,ﾏｽﾀｰ!$A:$B,2,0))</calculatedColumnFormula>
    </tableColumn>
    <tableColumn id="9" xr3:uid="{00000000-0010-0000-0000-000009000000}" name="詳細" dataDxfId="16"/>
    <tableColumn id="12" xr3:uid="{00000000-0010-0000-0000-00000C000000}" name="重要緊急" dataDxfId="15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46C599-E3BA-4D76-A3A6-074ACAFB9A9A}" name="テーブル1" displayName="テーブル1" ref="A1:J5" totalsRowShown="0" headerRowDxfId="14" dataDxfId="12" headerRowBorderDxfId="13" tableBorderDxfId="11" totalsRowBorderDxfId="10">
  <autoFilter ref="A1:J5" xr:uid="{09B15BCB-824F-4543-805B-45DBFDFF5D77}"/>
  <tableColumns count="10">
    <tableColumn id="1" xr3:uid="{183D0EA9-4E42-4BF7-945F-9128BBA2D898}" name="年月" dataDxfId="9">
      <calculatedColumnFormula>DATE(YEAR(A1),MONTH(A1)+1,1)</calculatedColumnFormula>
    </tableColumn>
    <tableColumn id="2" xr3:uid="{D07CCEE8-9CE7-486B-8A6C-1539D96B9C94}" name="第一領域" dataDxfId="8">
      <calculatedColumnFormula>SUMIFS(日報!$F:$F,日報!$A:$A,YEAR($A2)*100+MONTH($A2),日報!$J:$J,B$1)</calculatedColumnFormula>
    </tableColumn>
    <tableColumn id="3" xr3:uid="{F3A72886-FC12-4A29-9D62-D0D2B0F403E2}" name="第二領域" dataDxfId="7">
      <calculatedColumnFormula>SUMIFS(日報!$F:$F,日報!$A:$A,YEAR($A2)*100+MONTH($A2),日報!$J:$J,C$1)</calculatedColumnFormula>
    </tableColumn>
    <tableColumn id="4" xr3:uid="{20FA279A-5DC8-40D4-9BFB-A9150E23121F}" name="第三領域" dataDxfId="6">
      <calculatedColumnFormula>SUMIFS(日報!$F:$F,日報!$A:$A,YEAR($A2)*100+MONTH($A2),日報!$J:$J,D$1)</calculatedColumnFormula>
    </tableColumn>
    <tableColumn id="5" xr3:uid="{3943D3EC-BF6E-4AEF-9F78-F2CCCDC34B6C}" name="第四領域" dataDxfId="5">
      <calculatedColumnFormula>SUMIFS(日報!$F:$F,日報!$A:$A,YEAR($A2)*100+MONTH($A2),日報!$J:$J,E$1)</calculatedColumnFormula>
    </tableColumn>
    <tableColumn id="6" xr3:uid="{D4D2269F-7A4D-4FCA-923D-DA8E076F2CB9}" name="合計" dataDxfId="4">
      <calculatedColumnFormula>SUM(B2:E2)</calculatedColumnFormula>
    </tableColumn>
    <tableColumn id="7" xr3:uid="{BE5B1D2F-5718-444F-8089-AE9544374375}" name="第一領域2" dataDxfId="3">
      <calculatedColumnFormula>IF($F2=0,"",B2/$F2)</calculatedColumnFormula>
    </tableColumn>
    <tableColumn id="8" xr3:uid="{1E45FAAD-EB12-4D2A-9FC4-BE0BE02AF041}" name="第二領域3" dataDxfId="2">
      <calculatedColumnFormula>IF($F2=0,"",C2/$F2)</calculatedColumnFormula>
    </tableColumn>
    <tableColumn id="9" xr3:uid="{AA58A474-80D0-45D4-BB92-8E9D9561136D}" name="第三領域4" dataDxfId="1">
      <calculatedColumnFormula>IF($F2=0,"",D2/$F2)</calculatedColumnFormula>
    </tableColumn>
    <tableColumn id="10" xr3:uid="{4054B89B-B629-4E38-902B-BA91A0D9E02C}" name="第四領域5" dataDxfId="0">
      <calculatedColumnFormula>IF($F2=0,"",E2/$F2)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4"/>
  <sheetViews>
    <sheetView tabSelected="1" zoomScale="130" zoomScaleNormal="130" workbookViewId="0">
      <pane ySplit="1" topLeftCell="A2" activePane="bottomLeft" state="frozen"/>
      <selection activeCell="C1" sqref="C1"/>
      <selection pane="bottomLeft" activeCell="E13" sqref="E13"/>
    </sheetView>
  </sheetViews>
  <sheetFormatPr defaultColWidth="9" defaultRowHeight="13.2" x14ac:dyDescent="0.2"/>
  <cols>
    <col min="1" max="1" width="7.44140625" style="2" customWidth="1"/>
    <col min="2" max="2" width="10" style="2" customWidth="1"/>
    <col min="3" max="3" width="12.109375" style="10" customWidth="1"/>
    <col min="4" max="4" width="8.6640625" style="11" customWidth="1"/>
    <col min="5" max="5" width="7.77734375" style="11" customWidth="1"/>
    <col min="6" max="6" width="6.77734375" style="12" customWidth="1"/>
    <col min="7" max="7" width="7.44140625" style="9" customWidth="1"/>
    <col min="8" max="8" width="21.88671875" style="9" customWidth="1"/>
    <col min="9" max="9" width="25.88671875" style="13" customWidth="1"/>
    <col min="10" max="10" width="8.44140625" style="1" customWidth="1"/>
    <col min="11" max="11" width="24.109375" style="1" customWidth="1"/>
    <col min="12" max="12" width="14" style="1" customWidth="1"/>
    <col min="13" max="13" width="11.33203125" style="1" customWidth="1"/>
    <col min="14" max="15" width="7.33203125" style="1" customWidth="1"/>
    <col min="16" max="16384" width="9" style="1"/>
  </cols>
  <sheetData>
    <row r="1" spans="1:12" x14ac:dyDescent="0.2">
      <c r="A1" s="23" t="s">
        <v>8</v>
      </c>
      <c r="B1" s="24" t="s">
        <v>9</v>
      </c>
      <c r="C1" s="3" t="s">
        <v>0</v>
      </c>
      <c r="D1" s="4" t="s">
        <v>1</v>
      </c>
      <c r="E1" s="4" t="s">
        <v>2</v>
      </c>
      <c r="F1" s="5" t="s">
        <v>3</v>
      </c>
      <c r="G1" s="6" t="s">
        <v>4</v>
      </c>
      <c r="H1" s="6" t="s">
        <v>5</v>
      </c>
      <c r="I1" s="7" t="s">
        <v>7</v>
      </c>
      <c r="J1" s="20" t="s">
        <v>13</v>
      </c>
      <c r="K1" s="18"/>
      <c r="L1" s="2"/>
    </row>
    <row r="2" spans="1:12" x14ac:dyDescent="0.2">
      <c r="A2" s="25">
        <f>YEAR(日報!$C2)*100+MONTH(日報!$C2)</f>
        <v>190001</v>
      </c>
      <c r="B2" s="26">
        <f>日報!$A2*1000+日報!$G2</f>
        <v>190001000</v>
      </c>
      <c r="C2" s="14"/>
      <c r="D2" s="15"/>
      <c r="E2" s="15"/>
      <c r="F2" s="16" t="str">
        <f>IF(日報!$E2="","",日報!$E2-日報!$D2-INT(日報!$E2-日報!$D2))</f>
        <v/>
      </c>
      <c r="H2" s="8" t="str">
        <f>IF(G2="","",VLOOKUP(G2,ﾏｽﾀｰ!$A:$B,2,0))</f>
        <v/>
      </c>
      <c r="I2" s="17"/>
    </row>
    <row r="3" spans="1:12" x14ac:dyDescent="0.2">
      <c r="A3" s="25">
        <f>YEAR(日報!$C3)*100+MONTH(日報!$C3)</f>
        <v>190001</v>
      </c>
      <c r="B3" s="26">
        <f>日報!$A3*1000+日報!$G3</f>
        <v>190001000</v>
      </c>
      <c r="C3" s="14">
        <f t="shared" ref="C3:C4" si="0">C2</f>
        <v>0</v>
      </c>
      <c r="D3" s="15">
        <f t="shared" ref="D3:D4" si="1">E2</f>
        <v>0</v>
      </c>
      <c r="E3" s="15"/>
      <c r="F3" s="16" t="str">
        <f>IF(日報!$E3="","",日報!$E3-日報!$D3-INT(日報!$E3-日報!$D3))</f>
        <v/>
      </c>
      <c r="H3" s="8" t="str">
        <f>IF(G3="","",VLOOKUP(G3,ﾏｽﾀｰ!$A:$B,2,0))</f>
        <v/>
      </c>
      <c r="I3" s="17"/>
    </row>
    <row r="4" spans="1:12" x14ac:dyDescent="0.2">
      <c r="A4" s="25">
        <f>YEAR(日報!$C4)*100+MONTH(日報!$C4)</f>
        <v>190001</v>
      </c>
      <c r="B4" s="26">
        <f>日報!$A4*1000+日報!$G4</f>
        <v>190001000</v>
      </c>
      <c r="C4" s="14">
        <f t="shared" si="0"/>
        <v>0</v>
      </c>
      <c r="D4" s="15">
        <f t="shared" si="1"/>
        <v>0</v>
      </c>
      <c r="E4" s="15"/>
      <c r="F4" s="16" t="str">
        <f>IF(日報!$E4="","",日報!$E4-日報!$D4-INT(日報!$E4-日報!$D4))</f>
        <v/>
      </c>
      <c r="H4" s="8" t="str">
        <f>IF(G4="","",VLOOKUP(G4,ﾏｽﾀｰ!$A:$B,2,0))</f>
        <v/>
      </c>
      <c r="I4" s="17"/>
    </row>
  </sheetData>
  <phoneticPr fontId="1"/>
  <dataValidations count="3">
    <dataValidation imeMode="off" allowBlank="1" showInputMessage="1" showErrorMessage="1" sqref="G1:G4 A1:F1048576" xr:uid="{00000000-0002-0000-0000-000000000000}"/>
    <dataValidation imeMode="hiragana" allowBlank="1" showInputMessage="1" showErrorMessage="1" sqref="I1:I4 H2:H1048576" xr:uid="{00000000-0002-0000-0000-000001000000}"/>
    <dataValidation type="list" allowBlank="1" showInputMessage="1" showErrorMessage="1" sqref="J2:J1048576" xr:uid="{00000000-0002-0000-0000-000002000000}">
      <formula1>"第一領域,第二領域,第三領域,第四領域"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22"/>
  <sheetViews>
    <sheetView zoomScale="130" zoomScaleNormal="13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3" sqref="B3"/>
    </sheetView>
  </sheetViews>
  <sheetFormatPr defaultRowHeight="13.2" x14ac:dyDescent="0.2"/>
  <cols>
    <col min="1" max="1" width="7.6640625" customWidth="1"/>
    <col min="2" max="2" width="20.21875" customWidth="1"/>
    <col min="3" max="3" width="12" customWidth="1"/>
    <col min="4" max="4" width="11.44140625" customWidth="1"/>
    <col min="5" max="5" width="11.33203125" customWidth="1"/>
  </cols>
  <sheetData>
    <row r="1" spans="1:5" x14ac:dyDescent="0.2">
      <c r="A1" s="19" t="s">
        <v>11</v>
      </c>
      <c r="B1" s="19" t="s">
        <v>17</v>
      </c>
      <c r="C1" s="35" t="s">
        <v>10</v>
      </c>
      <c r="D1" s="40">
        <v>43983</v>
      </c>
      <c r="E1" s="36">
        <f>DATE(YEAR(D1),MONTH(D1)+1,1)</f>
        <v>44013</v>
      </c>
    </row>
    <row r="2" spans="1:5" x14ac:dyDescent="0.2">
      <c r="A2" s="19">
        <v>0</v>
      </c>
      <c r="B2" s="19" t="s">
        <v>6</v>
      </c>
      <c r="C2" s="37">
        <f>SUMIF(日報!G:G,ﾏｽﾀｰ!A2,日報!F:F)</f>
        <v>0</v>
      </c>
      <c r="D2" s="37">
        <f>SUMIF(日報!$B:$B,YEAR(D$1)*100000+MONTH(D$1)*1000+$A2,日報!$F:$F)</f>
        <v>0</v>
      </c>
      <c r="E2" s="37">
        <f>SUMIF(日報!$B:$B,YEAR(E$1)*100000+MONTH(E$1)*1000+$A2,日報!$F:$F)</f>
        <v>0</v>
      </c>
    </row>
    <row r="3" spans="1:5" x14ac:dyDescent="0.2">
      <c r="A3" s="19">
        <v>100</v>
      </c>
      <c r="B3" s="19"/>
      <c r="C3" s="37">
        <f>SUMIF(日報!G:G,ﾏｽﾀｰ!A3,日報!F:F)</f>
        <v>0</v>
      </c>
      <c r="D3" s="37">
        <f>SUMIF(日報!$B:$B,YEAR(D$1)*100000+MONTH(D$1)*1000+$A3,日報!$F:$F)</f>
        <v>0</v>
      </c>
      <c r="E3" s="37">
        <f>SUMIF(日報!$B:$B,YEAR(E$1)*100000+MONTH(E$1)*1000+$A3,日報!$F:$F)</f>
        <v>0</v>
      </c>
    </row>
    <row r="4" spans="1:5" x14ac:dyDescent="0.2">
      <c r="A4" s="19">
        <v>200</v>
      </c>
      <c r="B4" s="19"/>
      <c r="C4" s="37">
        <f>SUMIF(日報!G:G,ﾏｽﾀｰ!A4,日報!F:F)</f>
        <v>0</v>
      </c>
      <c r="D4" s="37">
        <f>SUMIF(日報!$B:$B,YEAR(D$1)*100000+MONTH(D$1)*1000+$A4,日報!$F:$F)</f>
        <v>0</v>
      </c>
      <c r="E4" s="37">
        <f>SUMIF(日報!$B:$B,YEAR(E$1)*100000+MONTH(E$1)*1000+$A4,日報!$F:$F)</f>
        <v>0</v>
      </c>
    </row>
    <row r="5" spans="1:5" x14ac:dyDescent="0.2">
      <c r="A5" s="19">
        <v>300</v>
      </c>
      <c r="B5" s="19"/>
      <c r="C5" s="37">
        <f>SUMIF(日報!G:G,ﾏｽﾀｰ!A5,日報!F:F)</f>
        <v>0</v>
      </c>
      <c r="D5" s="37">
        <f>SUMIF(日報!$B:$B,YEAR(D$1)*100000+MONTH(D$1)*1000+$A5,日報!$F:$F)</f>
        <v>0</v>
      </c>
      <c r="E5" s="37">
        <f>SUMIF(日報!$B:$B,YEAR(E$1)*100000+MONTH(E$1)*1000+$A5,日報!$F:$F)</f>
        <v>0</v>
      </c>
    </row>
    <row r="6" spans="1:5" x14ac:dyDescent="0.2">
      <c r="A6" s="19">
        <v>400</v>
      </c>
      <c r="B6" s="19"/>
      <c r="C6" s="37">
        <f>SUMIF(日報!G:G,ﾏｽﾀｰ!A6,日報!F:F)</f>
        <v>0</v>
      </c>
      <c r="D6" s="37">
        <f>SUMIF(日報!$B:$B,YEAR(D$1)*100000+MONTH(D$1)*1000+$A6,日報!$F:$F)</f>
        <v>0</v>
      </c>
      <c r="E6" s="37">
        <f>SUMIF(日報!$B:$B,YEAR(E$1)*100000+MONTH(E$1)*1000+$A6,日報!$F:$F)</f>
        <v>0</v>
      </c>
    </row>
    <row r="7" spans="1:5" x14ac:dyDescent="0.2">
      <c r="A7" s="19">
        <v>500</v>
      </c>
      <c r="B7" s="19"/>
      <c r="C7" s="37">
        <f>SUMIF(日報!G:G,ﾏｽﾀｰ!A7,日報!F:F)</f>
        <v>0</v>
      </c>
      <c r="D7" s="37">
        <f>SUMIF(日報!$B:$B,YEAR(D$1)*100000+MONTH(D$1)*1000+$A7,日報!$F:$F)</f>
        <v>0</v>
      </c>
      <c r="E7" s="37">
        <f>SUMIF(日報!$B:$B,YEAR(E$1)*100000+MONTH(E$1)*1000+$A7,日報!$F:$F)</f>
        <v>0</v>
      </c>
    </row>
    <row r="8" spans="1:5" x14ac:dyDescent="0.2">
      <c r="A8" s="19">
        <v>600</v>
      </c>
      <c r="B8" s="19"/>
      <c r="C8" s="37">
        <f>SUMIF(日報!G:G,ﾏｽﾀｰ!A8,日報!F:F)</f>
        <v>0</v>
      </c>
      <c r="D8" s="37">
        <f>SUMIF(日報!$B:$B,YEAR(D$1)*100000+MONTH(D$1)*1000+$A8,日報!$F:$F)</f>
        <v>0</v>
      </c>
      <c r="E8" s="37">
        <f>SUMIF(日報!$B:$B,YEAR(E$1)*100000+MONTH(E$1)*1000+$A8,日報!$F:$F)</f>
        <v>0</v>
      </c>
    </row>
    <row r="9" spans="1:5" x14ac:dyDescent="0.2">
      <c r="A9" s="19">
        <v>700</v>
      </c>
      <c r="B9" s="19"/>
      <c r="C9" s="37">
        <f>SUMIF(日報!G:G,ﾏｽﾀｰ!A9,日報!F:F)</f>
        <v>0</v>
      </c>
      <c r="D9" s="37">
        <f>SUMIF(日報!$B:$B,YEAR(D$1)*100000+MONTH(D$1)*1000+$A9,日報!$F:$F)</f>
        <v>0</v>
      </c>
      <c r="E9" s="37">
        <f>SUMIF(日報!$B:$B,YEAR(E$1)*100000+MONTH(E$1)*1000+$A9,日報!$F:$F)</f>
        <v>0</v>
      </c>
    </row>
    <row r="10" spans="1:5" x14ac:dyDescent="0.2">
      <c r="A10" s="19">
        <v>800</v>
      </c>
      <c r="B10" s="19"/>
      <c r="C10" s="37">
        <f>SUMIF(日報!G:G,ﾏｽﾀｰ!A10,日報!F:F)</f>
        <v>0</v>
      </c>
      <c r="D10" s="37">
        <f>SUMIF(日報!$B:$B,YEAR(D$1)*100000+MONTH(D$1)*1000+$A10,日報!$F:$F)</f>
        <v>0</v>
      </c>
      <c r="E10" s="37">
        <f>SUMIF(日報!$B:$B,YEAR(E$1)*100000+MONTH(E$1)*1000+$A10,日報!$F:$F)</f>
        <v>0</v>
      </c>
    </row>
    <row r="11" spans="1:5" x14ac:dyDescent="0.2">
      <c r="A11" s="19">
        <v>900</v>
      </c>
      <c r="B11" s="19"/>
      <c r="C11" s="37">
        <f>SUMIF(日報!G:G,ﾏｽﾀｰ!A11,日報!F:F)</f>
        <v>0</v>
      </c>
      <c r="D11" s="37">
        <f>SUMIF(日報!$B:$B,YEAR(D$1)*100000+MONTH(D$1)*1000+$A11,日報!$F:$F)</f>
        <v>0</v>
      </c>
      <c r="E11" s="37">
        <f>SUMIF(日報!$B:$B,YEAR(E$1)*100000+MONTH(E$1)*1000+$A11,日報!$F:$F)</f>
        <v>0</v>
      </c>
    </row>
    <row r="12" spans="1:5" x14ac:dyDescent="0.2">
      <c r="A12" s="19"/>
      <c r="B12" s="19"/>
      <c r="C12" s="37">
        <f>SUMIF(日報!G:G,ﾏｽﾀｰ!A12,日報!F:F)</f>
        <v>0</v>
      </c>
      <c r="D12" s="37">
        <f>SUMIF(日報!$B:$B,YEAR(D$1)*100000+MONTH(D$1)*1000+$A12,日報!$F:$F)</f>
        <v>0</v>
      </c>
      <c r="E12" s="37">
        <f>SUMIF(日報!$B:$B,YEAR(E$1)*100000+MONTH(E$1)*1000+$A12,日報!$F:$F)</f>
        <v>0</v>
      </c>
    </row>
    <row r="13" spans="1:5" x14ac:dyDescent="0.2">
      <c r="A13" s="19"/>
      <c r="B13" s="19"/>
      <c r="C13" s="37">
        <f>SUMIF(日報!G:G,ﾏｽﾀｰ!A13,日報!F:F)</f>
        <v>0</v>
      </c>
      <c r="D13" s="37">
        <f>SUMIF(日報!$B:$B,YEAR(D$1)*100000+MONTH(D$1)*1000+$A13,日報!$F:$F)</f>
        <v>0</v>
      </c>
      <c r="E13" s="37">
        <f>SUMIF(日報!$B:$B,YEAR(E$1)*100000+MONTH(E$1)*1000+$A13,日報!$F:$F)</f>
        <v>0</v>
      </c>
    </row>
    <row r="14" spans="1:5" x14ac:dyDescent="0.2">
      <c r="A14" s="19"/>
      <c r="B14" s="19"/>
      <c r="C14" s="37">
        <f>SUMIF(日報!G:G,ﾏｽﾀｰ!A14,日報!F:F)</f>
        <v>0</v>
      </c>
      <c r="D14" s="37">
        <f>SUMIF(日報!$B:$B,YEAR(D$1)*100000+MONTH(D$1)*1000+$A14,日報!$F:$F)</f>
        <v>0</v>
      </c>
      <c r="E14" s="37">
        <f>SUMIF(日報!$B:$B,YEAR(E$1)*100000+MONTH(E$1)*1000+$A14,日報!$F:$F)</f>
        <v>0</v>
      </c>
    </row>
    <row r="15" spans="1:5" x14ac:dyDescent="0.2">
      <c r="A15" s="19"/>
      <c r="B15" s="19"/>
      <c r="C15" s="37">
        <f>SUMIF(日報!G:G,ﾏｽﾀｰ!A15,日報!F:F)</f>
        <v>0</v>
      </c>
      <c r="D15" s="37">
        <f>SUMIF(日報!$B:$B,YEAR(D$1)*100000+MONTH(D$1)*1000+$A15,日報!$F:$F)</f>
        <v>0</v>
      </c>
      <c r="E15" s="37">
        <f>SUMIF(日報!$B:$B,YEAR(E$1)*100000+MONTH(E$1)*1000+$A15,日報!$F:$F)</f>
        <v>0</v>
      </c>
    </row>
    <row r="16" spans="1:5" x14ac:dyDescent="0.2">
      <c r="A16" s="19"/>
      <c r="B16" s="19"/>
      <c r="C16" s="37">
        <f>SUMIF(日報!G:G,ﾏｽﾀｰ!A16,日報!F:F)</f>
        <v>0</v>
      </c>
      <c r="D16" s="37">
        <f>SUMIF(日報!$B:$B,YEAR(D$1)*100000+MONTH(D$1)*1000+$A16,日報!$F:$F)</f>
        <v>0</v>
      </c>
      <c r="E16" s="37">
        <f>SUMIF(日報!$B:$B,YEAR(E$1)*100000+MONTH(E$1)*1000+$A16,日報!$F:$F)</f>
        <v>0</v>
      </c>
    </row>
    <row r="17" spans="1:5" x14ac:dyDescent="0.2">
      <c r="A17" s="19"/>
      <c r="B17" s="19"/>
      <c r="C17" s="37">
        <f>SUMIF(日報!G:G,ﾏｽﾀｰ!A17,日報!F:F)</f>
        <v>0</v>
      </c>
      <c r="D17" s="37">
        <f>SUMIF(日報!$B:$B,YEAR(D$1)*100000+MONTH(D$1)*1000+$A17,日報!$F:$F)</f>
        <v>0</v>
      </c>
      <c r="E17" s="37">
        <f>SUMIF(日報!$B:$B,YEAR(E$1)*100000+MONTH(E$1)*1000+$A17,日報!$F:$F)</f>
        <v>0</v>
      </c>
    </row>
    <row r="18" spans="1:5" x14ac:dyDescent="0.2">
      <c r="A18" s="19"/>
      <c r="B18" s="19"/>
      <c r="C18" s="37">
        <f>SUMIF(日報!G:G,ﾏｽﾀｰ!A18,日報!F:F)</f>
        <v>0</v>
      </c>
      <c r="D18" s="37">
        <f>SUMIF(日報!$B:$B,YEAR(D$1)*100000+MONTH(D$1)*1000+$A18,日報!$F:$F)</f>
        <v>0</v>
      </c>
      <c r="E18" s="37">
        <f>SUMIF(日報!$B:$B,YEAR(E$1)*100000+MONTH(E$1)*1000+$A18,日報!$F:$F)</f>
        <v>0</v>
      </c>
    </row>
    <row r="19" spans="1:5" x14ac:dyDescent="0.2">
      <c r="A19" s="19"/>
      <c r="B19" s="19"/>
      <c r="C19" s="37">
        <f>SUMIF(日報!G:G,ﾏｽﾀｰ!A19,日報!F:F)</f>
        <v>0</v>
      </c>
      <c r="D19" s="37">
        <f>SUMIF(日報!$B:$B,YEAR(D$1)*100000+MONTH(D$1)*1000+$A19,日報!$F:$F)</f>
        <v>0</v>
      </c>
      <c r="E19" s="37">
        <f>SUMIF(日報!$B:$B,YEAR(E$1)*100000+MONTH(E$1)*1000+$A19,日報!$F:$F)</f>
        <v>0</v>
      </c>
    </row>
    <row r="20" spans="1:5" x14ac:dyDescent="0.2">
      <c r="A20" s="19"/>
      <c r="B20" s="19"/>
      <c r="C20" s="37">
        <f>SUMIF(日報!G:G,ﾏｽﾀｰ!A20,日報!F:F)</f>
        <v>0</v>
      </c>
      <c r="D20" s="37">
        <f>SUMIF(日報!$B:$B,YEAR(D$1)*100000+MONTH(D$1)*1000+$A20,日報!$F:$F)</f>
        <v>0</v>
      </c>
      <c r="E20" s="37">
        <f>SUMIF(日報!$B:$B,YEAR(E$1)*100000+MONTH(E$1)*1000+$A20,日報!$F:$F)</f>
        <v>0</v>
      </c>
    </row>
    <row r="21" spans="1:5" x14ac:dyDescent="0.2">
      <c r="A21" s="19"/>
      <c r="B21" s="19"/>
      <c r="C21" s="37">
        <f>SUMIF(日報!G:G,ﾏｽﾀｰ!A21,日報!F:F)</f>
        <v>0</v>
      </c>
      <c r="D21" s="37">
        <f>SUMIF(日報!$B:$B,YEAR(D$1)*100000+MONTH(D$1)*1000+$A21,日報!$F:$F)</f>
        <v>0</v>
      </c>
      <c r="E21" s="37">
        <f>SUMIF(日報!$B:$B,YEAR(E$1)*100000+MONTH(E$1)*1000+$A21,日報!$F:$F)</f>
        <v>0</v>
      </c>
    </row>
    <row r="22" spans="1:5" x14ac:dyDescent="0.2">
      <c r="A22" s="19"/>
      <c r="B22" s="19"/>
      <c r="C22" s="37">
        <f>SUMIF(日報!G:G,ﾏｽﾀｰ!A22,日報!F:F)</f>
        <v>0</v>
      </c>
      <c r="D22" s="37">
        <f>SUMIF(日報!$B:$B,YEAR(D$1)*100000+MONTH(D$1)*1000+$A22,日報!$F:$F)</f>
        <v>0</v>
      </c>
      <c r="E22" s="37">
        <f>SUMIF(日報!$B:$B,YEAR(E$1)*100000+MONTH(E$1)*1000+$A22,日報!$F:$F)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J5"/>
  <sheetViews>
    <sheetView zoomScale="120" zoomScaleNormal="120" workbookViewId="0">
      <selection activeCell="A6" sqref="A6"/>
    </sheetView>
  </sheetViews>
  <sheetFormatPr defaultRowHeight="13.2" x14ac:dyDescent="0.2"/>
  <cols>
    <col min="1" max="1" width="15.21875" customWidth="1"/>
    <col min="2" max="5" width="13.109375" customWidth="1"/>
    <col min="6" max="6" width="9.21875" customWidth="1"/>
    <col min="7" max="10" width="14.5546875" customWidth="1"/>
  </cols>
  <sheetData>
    <row r="1" spans="1:10" ht="16.2" x14ac:dyDescent="0.2">
      <c r="A1" s="31" t="s">
        <v>22</v>
      </c>
      <c r="B1" s="32" t="s">
        <v>12</v>
      </c>
      <c r="C1" s="32" t="s">
        <v>14</v>
      </c>
      <c r="D1" s="32" t="s">
        <v>15</v>
      </c>
      <c r="E1" s="32" t="s">
        <v>16</v>
      </c>
      <c r="F1" s="32" t="s">
        <v>10</v>
      </c>
      <c r="G1" s="33" t="s">
        <v>18</v>
      </c>
      <c r="H1" s="33" t="s">
        <v>19</v>
      </c>
      <c r="I1" s="33" t="s">
        <v>20</v>
      </c>
      <c r="J1" s="34" t="s">
        <v>21</v>
      </c>
    </row>
    <row r="2" spans="1:10" ht="16.2" x14ac:dyDescent="0.2">
      <c r="A2" s="39">
        <v>43983</v>
      </c>
      <c r="B2" s="21">
        <f>SUMIFS(日報!$F:$F,日報!$A:$A,YEAR($A2)*100+MONTH($A2),日報!$J:$J,B$1)</f>
        <v>0</v>
      </c>
      <c r="C2" s="21">
        <f>SUMIFS(日報!$F:$F,日報!$A:$A,YEAR($A2)*100+MONTH($A2),日報!$J:$J,C$1)</f>
        <v>0</v>
      </c>
      <c r="D2" s="21">
        <f>SUMIFS(日報!$F:$F,日報!$A:$A,YEAR($A2)*100+MONTH($A2),日報!$J:$J,D$1)</f>
        <v>0</v>
      </c>
      <c r="E2" s="21">
        <f>SUMIFS(日報!$F:$F,日報!$A:$A,YEAR($A2)*100+MONTH($A2),日報!$J:$J,E$1)</f>
        <v>0</v>
      </c>
      <c r="F2" s="21">
        <f>SUM(B2:E2)</f>
        <v>0</v>
      </c>
      <c r="G2" s="22" t="str">
        <f>IF($F2=0,"",B2/$F2)</f>
        <v/>
      </c>
      <c r="H2" s="22" t="str">
        <f t="shared" ref="H2:J3" si="0">IF($F2=0,"",C2/$F2)</f>
        <v/>
      </c>
      <c r="I2" s="22" t="str">
        <f t="shared" si="0"/>
        <v/>
      </c>
      <c r="J2" s="27" t="str">
        <f t="shared" si="0"/>
        <v/>
      </c>
    </row>
    <row r="3" spans="1:10" ht="16.2" x14ac:dyDescent="0.2">
      <c r="A3" s="41">
        <f>DATE(YEAR(A2),MONTH(A2)+1,1)</f>
        <v>44013</v>
      </c>
      <c r="B3" s="21">
        <f>SUMIFS(日報!$F:$F,日報!$A:$A,YEAR($A3)*100+MONTH($A3),日報!$J:$J,B$1)</f>
        <v>0</v>
      </c>
      <c r="C3" s="21">
        <f>SUMIFS(日報!$F:$F,日報!$A:$A,YEAR($A3)*100+MONTH($A3),日報!$J:$J,C$1)</f>
        <v>0</v>
      </c>
      <c r="D3" s="21">
        <f>SUMIFS(日報!$F:$F,日報!$A:$A,YEAR($A3)*100+MONTH($A3),日報!$J:$J,D$1)</f>
        <v>0</v>
      </c>
      <c r="E3" s="21">
        <f>SUMIFS(日報!$F:$F,日報!$A:$A,YEAR($A3)*100+MONTH($A3),日報!$J:$J,E$1)</f>
        <v>0</v>
      </c>
      <c r="F3" s="21">
        <f>SUM(B3:E3)</f>
        <v>0</v>
      </c>
      <c r="G3" s="22" t="str">
        <f>IF($F3=0,"",B3/$F3)</f>
        <v/>
      </c>
      <c r="H3" s="22" t="str">
        <f t="shared" si="0"/>
        <v/>
      </c>
      <c r="I3" s="22" t="str">
        <f t="shared" si="0"/>
        <v/>
      </c>
      <c r="J3" s="27" t="str">
        <f t="shared" si="0"/>
        <v/>
      </c>
    </row>
    <row r="4" spans="1:10" ht="16.2" x14ac:dyDescent="0.2">
      <c r="A4" s="41">
        <f>DATE(YEAR(A3),MONTH(A3)+1,1)</f>
        <v>44044</v>
      </c>
      <c r="B4" s="21">
        <f>SUMIFS(日報!$F:$F,日報!$A:$A,YEAR($A4)*100+MONTH($A4),日報!$J:$J,B$1)</f>
        <v>0</v>
      </c>
      <c r="C4" s="21">
        <f>SUMIFS(日報!$F:$F,日報!$A:$A,YEAR($A4)*100+MONTH($A4),日報!$J:$J,C$1)</f>
        <v>0</v>
      </c>
      <c r="D4" s="21">
        <f>SUMIFS(日報!$F:$F,日報!$A:$A,YEAR($A4)*100+MONTH($A4),日報!$J:$J,D$1)</f>
        <v>0</v>
      </c>
      <c r="E4" s="21">
        <f>SUMIFS(日報!$F:$F,日報!$A:$A,YEAR($A4)*100+MONTH($A4),日報!$J:$J,E$1)</f>
        <v>0</v>
      </c>
      <c r="F4" s="21">
        <f>SUM(B4:E4)</f>
        <v>0</v>
      </c>
      <c r="G4" s="22" t="str">
        <f>IF($F4=0,"",B4/$F4)</f>
        <v/>
      </c>
      <c r="H4" s="22" t="str">
        <f t="shared" ref="H4:J5" si="1">IF($F4=0,"",C4/$F4)</f>
        <v/>
      </c>
      <c r="I4" s="22" t="str">
        <f t="shared" si="1"/>
        <v/>
      </c>
      <c r="J4" s="27" t="str">
        <f t="shared" si="1"/>
        <v/>
      </c>
    </row>
    <row r="5" spans="1:10" ht="16.2" x14ac:dyDescent="0.2">
      <c r="A5" s="38">
        <f>DATE(YEAR(A4),MONTH(A4)+1,1)</f>
        <v>44075</v>
      </c>
      <c r="B5" s="28">
        <f>SUMIFS(日報!$F:$F,日報!$A:$A,YEAR($A5)*100+MONTH($A5),日報!$J:$J,B$1)</f>
        <v>0</v>
      </c>
      <c r="C5" s="28">
        <f>SUMIFS(日報!$F:$F,日報!$A:$A,YEAR($A5)*100+MONTH($A5),日報!$J:$J,C$1)</f>
        <v>0</v>
      </c>
      <c r="D5" s="28">
        <f>SUMIFS(日報!$F:$F,日報!$A:$A,YEAR($A5)*100+MONTH($A5),日報!$J:$J,D$1)</f>
        <v>0</v>
      </c>
      <c r="E5" s="28">
        <f>SUMIFS(日報!$F:$F,日報!$A:$A,YEAR($A5)*100+MONTH($A5),日報!$J:$J,E$1)</f>
        <v>0</v>
      </c>
      <c r="F5" s="28">
        <f>SUM(B5:E5)</f>
        <v>0</v>
      </c>
      <c r="G5" s="29" t="str">
        <f>IF($F5=0,"",B5/$F5)</f>
        <v/>
      </c>
      <c r="H5" s="29" t="str">
        <f t="shared" si="1"/>
        <v/>
      </c>
      <c r="I5" s="29" t="str">
        <f t="shared" si="1"/>
        <v/>
      </c>
      <c r="J5" s="30" t="str">
        <f t="shared" si="1"/>
        <v/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日報</vt:lpstr>
      <vt:lpstr>ﾏｽﾀｰ</vt:lpstr>
      <vt:lpstr>集計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sakuhara</dc:creator>
  <cp:lastModifiedBy>m.sakuhara</cp:lastModifiedBy>
  <dcterms:created xsi:type="dcterms:W3CDTF">2018-12-11T03:54:12Z</dcterms:created>
  <dcterms:modified xsi:type="dcterms:W3CDTF">2020-09-01T21:12:43Z</dcterms:modified>
</cp:coreProperties>
</file>